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  <sheet name="Foglio3" sheetId="2" r:id="rId2"/>
  </sheets>
  <definedNames>
    <definedName name="_xlnm.Print_Area" localSheetId="0">'Foglio1'!$A$2:$F$129</definedName>
  </definedNames>
  <calcPr fullCalcOnLoad="1"/>
</workbook>
</file>

<file path=xl/sharedStrings.xml><?xml version="1.0" encoding="utf-8"?>
<sst xmlns="http://schemas.openxmlformats.org/spreadsheetml/2006/main" count="137" uniqueCount="131">
  <si>
    <t>ENTRATE</t>
  </si>
  <si>
    <t>TITOLO 1 - ENTRATE CORRENTI</t>
  </si>
  <si>
    <t>ENTRATE CONTRIBUTIVE</t>
  </si>
  <si>
    <t>entrate contributive</t>
  </si>
  <si>
    <t>ALTRE ENTRATE</t>
  </si>
  <si>
    <t>1.01.02.01</t>
  </si>
  <si>
    <t>contributo ordinario</t>
  </si>
  <si>
    <t>corsi di aggiornamento</t>
  </si>
  <si>
    <t>1.01.02.03</t>
  </si>
  <si>
    <t>redditi e proventi patrimoniali</t>
  </si>
  <si>
    <t>interessi attivi su depositi e conti correnti</t>
  </si>
  <si>
    <t>entrate non classificabili in altre categorie</t>
  </si>
  <si>
    <t>1.02.01.01</t>
  </si>
  <si>
    <t>TITOLO 1 - USCITE CORRENTI</t>
  </si>
  <si>
    <t>FUNZIONAMENTO</t>
  </si>
  <si>
    <t>1.03.01.01</t>
  </si>
  <si>
    <t>uscite per gli organi dell'Ente</t>
  </si>
  <si>
    <t>assicurazione consiglieri</t>
  </si>
  <si>
    <t>stipendi e assegni fissi al personale</t>
  </si>
  <si>
    <t>oneri previdenziali e assistenziali a carico dell'Ente</t>
  </si>
  <si>
    <t>uscite per l'acquisto di beni di consumo e servizi</t>
  </si>
  <si>
    <t>acquisto di libri, riviste, giornali ed altre pubblicazioni</t>
  </si>
  <si>
    <t>varie ed eventuali</t>
  </si>
  <si>
    <t>spese postali e valori bollati</t>
  </si>
  <si>
    <t>energia elettrica</t>
  </si>
  <si>
    <t>manutenzione e pulizia</t>
  </si>
  <si>
    <t>1.03.02.01</t>
  </si>
  <si>
    <t>1.03.03.01</t>
  </si>
  <si>
    <t>uscite per prestazioni istituzionali</t>
  </si>
  <si>
    <t>1.03.03.02</t>
  </si>
  <si>
    <t>uscite per altre attività</t>
  </si>
  <si>
    <t>USCITE</t>
  </si>
  <si>
    <t>INTERVENTI DIVERSI</t>
  </si>
  <si>
    <t>1.01.01.01</t>
  </si>
  <si>
    <t>1.01.01.02</t>
  </si>
  <si>
    <t>1.01.01.04</t>
  </si>
  <si>
    <t>1.01.01.03</t>
  </si>
  <si>
    <t>1.01.01.05</t>
  </si>
  <si>
    <t>1.01.01.06</t>
  </si>
  <si>
    <t>1.02.01.02</t>
  </si>
  <si>
    <t>1.02.03.01</t>
  </si>
  <si>
    <t>1.02.04.02</t>
  </si>
  <si>
    <t>1.01.03.01</t>
  </si>
  <si>
    <t>1.01.03.02</t>
  </si>
  <si>
    <t>1.01.03.03</t>
  </si>
  <si>
    <t>1.01.04.01</t>
  </si>
  <si>
    <t>1.01.04.02</t>
  </si>
  <si>
    <t>1.01.04.03</t>
  </si>
  <si>
    <t>oneri per il personale in attività di servizio</t>
  </si>
  <si>
    <t>1.03.02.02</t>
  </si>
  <si>
    <t>spese telefoniche</t>
  </si>
  <si>
    <t>oneri finanziari</t>
  </si>
  <si>
    <t>interessi passivi</t>
  </si>
  <si>
    <t>uscite e commissioni bancarie</t>
  </si>
  <si>
    <t>oneri tributari</t>
  </si>
  <si>
    <t>1.03.04.01</t>
  </si>
  <si>
    <t>TRATTAMENTI DI QUIESCENZA INTEGRATIVI E SOSTITUTIVI</t>
  </si>
  <si>
    <t>accantonamento al trattamento di fine rapporto</t>
  </si>
  <si>
    <t>1.04.01.01</t>
  </si>
  <si>
    <t>rimborsi spese per trasferimenti consiglieri e delegati</t>
  </si>
  <si>
    <t>acquisto di materiale di consumo e noleggio di materiale tecnico(cancelleria e stampati)</t>
  </si>
  <si>
    <t>attività ricreative (sportive e non)</t>
  </si>
  <si>
    <t>funzionamento uffici</t>
  </si>
  <si>
    <t>1.01.04.06</t>
  </si>
  <si>
    <t>1.01.04.07</t>
  </si>
  <si>
    <t>1.02.01.03</t>
  </si>
  <si>
    <t>ALTRE USCITE</t>
  </si>
  <si>
    <t>uscite per iniziative culturali ed aggiornamento professionale</t>
  </si>
  <si>
    <t>1.04.01.02</t>
  </si>
  <si>
    <t>1.04.01.04</t>
  </si>
  <si>
    <t>1.04.01.05</t>
  </si>
  <si>
    <t>1.04.01.06</t>
  </si>
  <si>
    <t>ADEMPIMENTI FISCALI</t>
  </si>
  <si>
    <t>Adempimenti fiscali</t>
  </si>
  <si>
    <t>adempimenti fiscali (IRAP)</t>
  </si>
  <si>
    <t>4.01.01.01</t>
  </si>
  <si>
    <t>TITOLO 4 - IMPOSTE</t>
  </si>
  <si>
    <t>Totale uscite</t>
  </si>
  <si>
    <t>Avanzo di competenza</t>
  </si>
  <si>
    <t>AVANZO DI COMPETENZA</t>
  </si>
  <si>
    <t>totale entrate correnti</t>
  </si>
  <si>
    <t>ammortamenti materiali ed immateriali</t>
  </si>
  <si>
    <t>1-3-4.</t>
  </si>
  <si>
    <t>UTILIZZO AVANZO DI AMMINISTRAZIONE PRECEDENTE A COPERTURA SPESE</t>
  </si>
  <si>
    <t>tassa iscrizione praticanti</t>
  </si>
  <si>
    <t>rimborsi spese</t>
  </si>
  <si>
    <t>visto di congruità</t>
  </si>
  <si>
    <t>diritti di segreteria per rilascio certificati e tesserini</t>
  </si>
  <si>
    <t>sopravvenienze attive</t>
  </si>
  <si>
    <t>CONTRIBUTI COA / CNF</t>
  </si>
  <si>
    <t>Contributi COA/CNF e Consulta regionale</t>
  </si>
  <si>
    <t>contributi CNF anno in corso</t>
  </si>
  <si>
    <t>tenuta consulenza fiscale e del lavoro</t>
  </si>
  <si>
    <t xml:space="preserve">imposte tasse e tributi vari </t>
  </si>
  <si>
    <t xml:space="preserve">spese per conviviali </t>
  </si>
  <si>
    <t>CONSIGLIO ORDINE DEGLI AVVOCATI DI CALTANISSETTA</t>
  </si>
  <si>
    <t>TITOLO 2 - USCITE IN CONTO CAPITALE</t>
  </si>
  <si>
    <t>ACQUISIZIONE DI BENI E STRUMENTI DI USO DUREVOLE</t>
  </si>
  <si>
    <t>acquisizione di beni e strumenti di uso durevole</t>
  </si>
  <si>
    <t>acquisto mobili</t>
  </si>
  <si>
    <t>acquisto strumenti e attrezzature (pc, fotocopiatori etc. etc.)</t>
  </si>
  <si>
    <t>lavori di ristrutturazione sede</t>
  </si>
  <si>
    <t>Contributi associativi (Aran, Uof, Ordine dei Giornalisti, Scuola Forense Alessi)</t>
  </si>
  <si>
    <t>Contrivuti OCF</t>
  </si>
  <si>
    <t>1.02.04.03</t>
  </si>
  <si>
    <t>Spese triennali di funzionamento C.D.D.</t>
  </si>
  <si>
    <t>canone assistenza software</t>
  </si>
  <si>
    <t>assicurazioni non obbligatorie</t>
  </si>
  <si>
    <t>compensi lavoro occasionale</t>
  </si>
  <si>
    <t>1.04.01.07</t>
  </si>
  <si>
    <t>oneri straordinari</t>
  </si>
  <si>
    <t>sopravveniente passive deducibili</t>
  </si>
  <si>
    <t>1.01.04.08</t>
  </si>
  <si>
    <t>cons. 2020</t>
  </si>
  <si>
    <t>prev2021</t>
  </si>
  <si>
    <t>Contributo cnf</t>
  </si>
  <si>
    <t>Ricavi gestore Occ</t>
  </si>
  <si>
    <t>1.01.01.07</t>
  </si>
  <si>
    <t>Contributi Emerg. Covid-19</t>
  </si>
  <si>
    <t>compenso sindaco unico anno 2020</t>
  </si>
  <si>
    <t>consulenze legali gestore occ</t>
  </si>
  <si>
    <t>consulenze tecniche - organizzative</t>
  </si>
  <si>
    <t>1.02.01.04</t>
  </si>
  <si>
    <t xml:space="preserve">Spese per partecipazione C.N.F. </t>
  </si>
  <si>
    <t>1.03.01.02</t>
  </si>
  <si>
    <t>di cui GESTIONE SEPARATA ORGANISMO DI COMPOSIZIONE DELLA CRISI</t>
  </si>
  <si>
    <t>RICAVI O.C.C.</t>
  </si>
  <si>
    <t>COSTI O.C.C.</t>
  </si>
  <si>
    <t>IN ACCONTO</t>
  </si>
  <si>
    <t>AVANZO GESTIONE SEPARATA O.C.C.</t>
  </si>
  <si>
    <t>AVANZO DI AMMINISTRAZIONE (disponibile avanzo prec.€ 661.142,34)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</si>
</sst>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.00"/>
    <numFmt numFmtId="179" formatCode="[$€-2]\ #,##0.00;[Red]\-[$€-2]\ #,##0.00"/>
    <numFmt numFmtId="180" formatCode="#,##0.00\ &quot;€&quot;"/>
    <numFmt numFmtId="181" formatCode="[$€-2]\ #,##0;[Red]\-[$€-2]\ #,##0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u val="single"/>
      <sz val="12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0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>
      <alignment/>
    </xf>
    <xf numFmtId="0" fontId="2" fillId="0" borderId="0" xfId="44" applyNumberFormat="1" applyFont="1" applyAlignment="1">
      <alignment horizontal="right"/>
    </xf>
    <xf numFmtId="170" fontId="2" fillId="0" borderId="0" xfId="44" applyFont="1" applyAlignment="1">
      <alignment/>
    </xf>
    <xf numFmtId="178" fontId="2" fillId="0" borderId="0" xfId="44" applyNumberFormat="1" applyFont="1" applyAlignment="1">
      <alignment/>
    </xf>
    <xf numFmtId="20" fontId="1" fillId="0" borderId="0" xfId="0" applyNumberFormat="1" applyFont="1" applyAlignment="1">
      <alignment horizontal="right"/>
    </xf>
    <xf numFmtId="21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Alignment="1">
      <alignment/>
    </xf>
    <xf numFmtId="178" fontId="1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2" fillId="0" borderId="10" xfId="44" applyNumberFormat="1" applyFont="1" applyBorder="1" applyAlignment="1">
      <alignment horizontal="right"/>
    </xf>
    <xf numFmtId="170" fontId="2" fillId="0" borderId="0" xfId="44" applyFont="1" applyBorder="1" applyAlignment="1">
      <alignment/>
    </xf>
    <xf numFmtId="20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1" fontId="1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78" fontId="2" fillId="0" borderId="0" xfId="0" applyNumberFormat="1" applyFont="1" applyBorder="1" applyAlignment="1">
      <alignment horizontal="right"/>
    </xf>
    <xf numFmtId="170" fontId="2" fillId="0" borderId="0" xfId="44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view="pageBreakPreview" zoomScale="70" zoomScaleNormal="70" zoomScaleSheetLayoutView="70" zoomScalePageLayoutView="0" workbookViewId="0" topLeftCell="A1">
      <selection activeCell="B6" sqref="B6"/>
    </sheetView>
  </sheetViews>
  <sheetFormatPr defaultColWidth="9.140625" defaultRowHeight="16.5" customHeight="1"/>
  <cols>
    <col min="1" max="1" width="19.421875" style="4" customWidth="1"/>
    <col min="2" max="2" width="109.7109375" style="3" bestFit="1" customWidth="1"/>
    <col min="3" max="3" width="17.421875" style="5" customWidth="1"/>
    <col min="4" max="4" width="18.57421875" style="3" customWidth="1"/>
    <col min="5" max="16384" width="9.140625" style="3" customWidth="1"/>
  </cols>
  <sheetData>
    <row r="1" ht="16.5" customHeight="1">
      <c r="B1" s="33" t="s">
        <v>95</v>
      </c>
    </row>
    <row r="2" spans="1:4" ht="16.5" customHeight="1">
      <c r="A2" s="1"/>
      <c r="B2" s="2" t="s">
        <v>0</v>
      </c>
      <c r="C2" s="16" t="s">
        <v>113</v>
      </c>
      <c r="D2" s="16" t="s">
        <v>114</v>
      </c>
    </row>
    <row r="5" spans="1:3" s="7" customFormat="1" ht="16.5" customHeight="1">
      <c r="A5" s="6">
        <v>1</v>
      </c>
      <c r="B5" s="7" t="s">
        <v>1</v>
      </c>
      <c r="C5" s="8"/>
    </row>
    <row r="6" spans="1:4" s="7" customFormat="1" ht="16.5" customHeight="1">
      <c r="A6" s="6"/>
      <c r="B6" s="7" t="s">
        <v>130</v>
      </c>
      <c r="C6" s="8"/>
      <c r="D6" s="8"/>
    </row>
    <row r="7" spans="1:2" ht="16.5" customHeight="1">
      <c r="A7" s="9">
        <v>0.042361111111111106</v>
      </c>
      <c r="B7" s="3" t="s">
        <v>2</v>
      </c>
    </row>
    <row r="8" ht="16.5" customHeight="1">
      <c r="A8" s="9"/>
    </row>
    <row r="9" spans="1:2" ht="16.5" customHeight="1">
      <c r="A9" s="10">
        <v>0.04237268518518519</v>
      </c>
      <c r="B9" s="11" t="s">
        <v>3</v>
      </c>
    </row>
    <row r="10" spans="1:4" ht="16.5" customHeight="1">
      <c r="A10" s="4" t="s">
        <v>33</v>
      </c>
      <c r="B10" s="3" t="s">
        <v>6</v>
      </c>
      <c r="C10" s="14">
        <v>115453</v>
      </c>
      <c r="D10" s="14">
        <v>154377.5</v>
      </c>
    </row>
    <row r="11" spans="1:4" ht="16.5" customHeight="1">
      <c r="A11" s="4" t="s">
        <v>34</v>
      </c>
      <c r="B11" s="3" t="s">
        <v>115</v>
      </c>
      <c r="C11" s="14">
        <v>20348.04</v>
      </c>
      <c r="D11" s="14">
        <v>23834.14</v>
      </c>
    </row>
    <row r="12" spans="1:4" ht="16.5" customHeight="1">
      <c r="A12" s="4" t="s">
        <v>36</v>
      </c>
      <c r="B12" s="3" t="s">
        <v>84</v>
      </c>
      <c r="C12" s="14">
        <v>20585</v>
      </c>
      <c r="D12" s="14">
        <v>11010</v>
      </c>
    </row>
    <row r="13" spans="1:4" ht="16.5" customHeight="1">
      <c r="A13" s="4" t="s">
        <v>35</v>
      </c>
      <c r="B13" s="12" t="s">
        <v>85</v>
      </c>
      <c r="C13" s="14">
        <v>9800</v>
      </c>
      <c r="D13" s="14">
        <v>125</v>
      </c>
    </row>
    <row r="14" spans="1:4" ht="16.5" customHeight="1">
      <c r="A14" s="4" t="s">
        <v>37</v>
      </c>
      <c r="B14" s="3" t="s">
        <v>87</v>
      </c>
      <c r="C14" s="5">
        <v>867</v>
      </c>
      <c r="D14" s="5">
        <v>759</v>
      </c>
    </row>
    <row r="15" spans="1:4" ht="16.5" customHeight="1">
      <c r="A15" s="4" t="s">
        <v>38</v>
      </c>
      <c r="B15" s="3" t="s">
        <v>86</v>
      </c>
      <c r="C15" s="5">
        <v>2362.56</v>
      </c>
      <c r="D15" s="5">
        <v>1475</v>
      </c>
    </row>
    <row r="16" spans="1:4" ht="16.5" customHeight="1">
      <c r="A16" s="4" t="s">
        <v>117</v>
      </c>
      <c r="B16" s="3" t="s">
        <v>116</v>
      </c>
      <c r="C16" s="5">
        <v>5933.5</v>
      </c>
      <c r="D16" s="5">
        <v>12000</v>
      </c>
    </row>
    <row r="17" spans="3:4" ht="16.5" customHeight="1">
      <c r="C17" s="13">
        <f>SUM(C10:C16)</f>
        <v>175349.1</v>
      </c>
      <c r="D17" s="13">
        <f>SUM(D10:D16)</f>
        <v>203580.64</v>
      </c>
    </row>
    <row r="18" ht="16.5" customHeight="1">
      <c r="D18" s="5"/>
    </row>
    <row r="19" spans="1:4" ht="16.5" customHeight="1">
      <c r="A19" s="9">
        <v>0.04305555555555556</v>
      </c>
      <c r="B19" s="3" t="s">
        <v>4</v>
      </c>
      <c r="D19" s="5"/>
    </row>
    <row r="20" spans="1:4" ht="16.5" customHeight="1">
      <c r="A20" s="9"/>
      <c r="D20" s="5"/>
    </row>
    <row r="21" spans="1:4" ht="16.5" customHeight="1">
      <c r="A21" s="10"/>
      <c r="D21" s="5"/>
    </row>
    <row r="22" spans="1:4" ht="16.5" customHeight="1">
      <c r="A22" s="10">
        <v>0.043090277777777776</v>
      </c>
      <c r="B22" s="11" t="s">
        <v>9</v>
      </c>
      <c r="D22" s="5"/>
    </row>
    <row r="23" spans="1:4" ht="16.5" customHeight="1">
      <c r="A23" s="10" t="s">
        <v>40</v>
      </c>
      <c r="B23" s="3" t="s">
        <v>10</v>
      </c>
      <c r="C23" s="18">
        <v>1508.08</v>
      </c>
      <c r="D23" s="18">
        <v>1580</v>
      </c>
    </row>
    <row r="24" spans="3:4" ht="16.5" customHeight="1">
      <c r="C24" s="13"/>
      <c r="D24" s="13"/>
    </row>
    <row r="25" spans="1:4" ht="16.5" customHeight="1">
      <c r="A25" s="10">
        <v>0.043101851851851856</v>
      </c>
      <c r="B25" s="11" t="s">
        <v>11</v>
      </c>
      <c r="D25" s="5"/>
    </row>
    <row r="26" spans="1:4" ht="16.5" customHeight="1">
      <c r="A26" s="10" t="s">
        <v>41</v>
      </c>
      <c r="B26" s="3" t="s">
        <v>88</v>
      </c>
      <c r="C26" s="18">
        <v>1454.78</v>
      </c>
      <c r="D26" s="18">
        <v>100</v>
      </c>
    </row>
    <row r="27" spans="1:4" ht="16.5" customHeight="1">
      <c r="A27" s="10" t="s">
        <v>104</v>
      </c>
      <c r="B27" s="3" t="s">
        <v>118</v>
      </c>
      <c r="C27" s="18">
        <f>2440</f>
        <v>2440</v>
      </c>
      <c r="D27" s="18">
        <v>0</v>
      </c>
    </row>
    <row r="28" spans="1:4" ht="16.5" customHeight="1">
      <c r="A28" s="10"/>
      <c r="B28" s="3" t="s">
        <v>80</v>
      </c>
      <c r="C28" s="13">
        <f>C17+C23+C26+C27</f>
        <v>180751.96</v>
      </c>
      <c r="D28" s="13">
        <f>D17+D23+D26+D27</f>
        <v>205260.64</v>
      </c>
    </row>
    <row r="29" spans="1:5" ht="16.5" customHeight="1">
      <c r="A29" s="10"/>
      <c r="D29" s="14"/>
      <c r="E29" s="13"/>
    </row>
    <row r="30" spans="1:5" s="7" customFormat="1" ht="16.5" customHeight="1">
      <c r="A30" s="1"/>
      <c r="B30" s="2" t="s">
        <v>31</v>
      </c>
      <c r="C30" s="16" t="s">
        <v>113</v>
      </c>
      <c r="D30" s="16" t="s">
        <v>114</v>
      </c>
      <c r="E30" s="16"/>
    </row>
    <row r="32" spans="1:2" ht="16.5" customHeight="1">
      <c r="A32" s="6">
        <v>1</v>
      </c>
      <c r="B32" s="7" t="s">
        <v>13</v>
      </c>
    </row>
    <row r="33" spans="1:4" ht="16.5" customHeight="1">
      <c r="A33" s="6"/>
      <c r="B33" s="7"/>
      <c r="D33" s="5"/>
    </row>
    <row r="34" spans="1:5" ht="16.5" customHeight="1">
      <c r="A34" s="9">
        <v>0.042361111111111106</v>
      </c>
      <c r="B34" s="3" t="s">
        <v>14</v>
      </c>
      <c r="D34" s="5"/>
      <c r="E34" s="14"/>
    </row>
    <row r="35" spans="1:5" ht="16.5" customHeight="1">
      <c r="A35" s="9"/>
      <c r="D35" s="5"/>
      <c r="E35" s="14"/>
    </row>
    <row r="36" spans="1:5" ht="16.5" customHeight="1">
      <c r="A36" s="10">
        <v>0.04237268518518519</v>
      </c>
      <c r="B36" s="11" t="s">
        <v>16</v>
      </c>
      <c r="D36" s="5"/>
      <c r="E36" s="14"/>
    </row>
    <row r="37" spans="1:5" ht="16.5" customHeight="1">
      <c r="A37" s="7" t="s">
        <v>33</v>
      </c>
      <c r="B37" s="5" t="s">
        <v>17</v>
      </c>
      <c r="C37" s="18">
        <v>2988.45</v>
      </c>
      <c r="D37" s="18">
        <v>2988.45</v>
      </c>
      <c r="E37" s="14"/>
    </row>
    <row r="38" spans="1:5" ht="16.5" customHeight="1">
      <c r="A38" s="3"/>
      <c r="B38" s="5"/>
      <c r="D38" s="5"/>
      <c r="E38" s="34"/>
    </row>
    <row r="39" spans="1:4" ht="16.5" customHeight="1">
      <c r="A39" s="3">
        <v>0.04238425925925926</v>
      </c>
      <c r="B39" s="5" t="s">
        <v>48</v>
      </c>
      <c r="D39" s="5"/>
    </row>
    <row r="40" spans="1:4" ht="16.5" customHeight="1">
      <c r="A40" s="7" t="s">
        <v>5</v>
      </c>
      <c r="B40" s="5" t="s">
        <v>18</v>
      </c>
      <c r="C40" s="5">
        <v>34642.41</v>
      </c>
      <c r="D40" s="5">
        <v>35200</v>
      </c>
    </row>
    <row r="41" spans="1:5" ht="16.5" customHeight="1">
      <c r="A41" s="3" t="s">
        <v>8</v>
      </c>
      <c r="B41" s="5" t="s">
        <v>19</v>
      </c>
      <c r="C41" s="5">
        <f>8806.13+163.69+0.64</f>
        <v>8970.46</v>
      </c>
      <c r="D41" s="5">
        <v>9100</v>
      </c>
      <c r="E41" s="14"/>
    </row>
    <row r="42" spans="1:5" ht="16.5" customHeight="1">
      <c r="A42" s="7"/>
      <c r="B42" s="5"/>
      <c r="C42" s="18">
        <f>SUM(C40:C41)</f>
        <v>43612.87</v>
      </c>
      <c r="D42" s="18">
        <f>SUM(D40:D41)</f>
        <v>44300</v>
      </c>
      <c r="E42" s="14"/>
    </row>
    <row r="43" spans="1:5" ht="16.5" customHeight="1">
      <c r="A43" s="3">
        <v>0.042395833333333334</v>
      </c>
      <c r="B43" s="5" t="s">
        <v>20</v>
      </c>
      <c r="D43" s="5"/>
      <c r="E43" s="14"/>
    </row>
    <row r="44" spans="1:5" ht="16.5" customHeight="1">
      <c r="A44" s="3" t="s">
        <v>42</v>
      </c>
      <c r="B44" s="5" t="s">
        <v>21</v>
      </c>
      <c r="C44" s="5">
        <f>1271.6+158.41</f>
        <v>1430.01</v>
      </c>
      <c r="D44" s="5">
        <v>1600</v>
      </c>
      <c r="E44" s="17"/>
    </row>
    <row r="45" spans="1:5" ht="16.5" customHeight="1">
      <c r="A45" s="7" t="s">
        <v>43</v>
      </c>
      <c r="B45" s="5" t="s">
        <v>60</v>
      </c>
      <c r="C45" s="5">
        <f>3126.66+212.07</f>
        <v>3338.73</v>
      </c>
      <c r="D45" s="5">
        <v>3500</v>
      </c>
      <c r="E45" s="14"/>
    </row>
    <row r="46" spans="1:5" ht="16.5" customHeight="1">
      <c r="A46" s="3" t="s">
        <v>44</v>
      </c>
      <c r="B46" s="5" t="s">
        <v>106</v>
      </c>
      <c r="C46" s="5">
        <v>21412.3</v>
      </c>
      <c r="D46" s="5">
        <v>21500</v>
      </c>
      <c r="E46" s="14"/>
    </row>
    <row r="47" spans="1:5" ht="16.5" customHeight="1">
      <c r="A47" s="3"/>
      <c r="B47" s="5"/>
      <c r="C47" s="18">
        <f>SUM(C44:C46)</f>
        <v>26181.04</v>
      </c>
      <c r="D47" s="18">
        <f>SUM(D44:D46)</f>
        <v>26600</v>
      </c>
      <c r="E47" s="14"/>
    </row>
    <row r="48" spans="1:5" ht="16.5" customHeight="1">
      <c r="A48" s="7"/>
      <c r="B48" s="5" t="s">
        <v>62</v>
      </c>
      <c r="D48" s="5"/>
      <c r="E48" s="14"/>
    </row>
    <row r="49" spans="1:5" ht="16.5" customHeight="1">
      <c r="A49" s="3" t="s">
        <v>45</v>
      </c>
      <c r="B49" s="5" t="s">
        <v>23</v>
      </c>
      <c r="C49" s="5">
        <v>15.7</v>
      </c>
      <c r="D49" s="5">
        <v>20</v>
      </c>
      <c r="E49" s="14"/>
    </row>
    <row r="50" spans="1:5" ht="16.5" customHeight="1">
      <c r="A50" s="3" t="s">
        <v>46</v>
      </c>
      <c r="B50" s="5" t="s">
        <v>50</v>
      </c>
      <c r="C50" s="5">
        <v>3706.45</v>
      </c>
      <c r="D50" s="5">
        <v>3500</v>
      </c>
      <c r="E50" s="13"/>
    </row>
    <row r="51" spans="1:5" ht="16.5" customHeight="1">
      <c r="A51" s="7" t="s">
        <v>47</v>
      </c>
      <c r="B51" s="5" t="s">
        <v>24</v>
      </c>
      <c r="C51" s="5">
        <v>0</v>
      </c>
      <c r="D51" s="5">
        <v>0</v>
      </c>
      <c r="E51" s="14"/>
    </row>
    <row r="52" spans="1:5" ht="16.5" customHeight="1">
      <c r="A52" s="7" t="s">
        <v>63</v>
      </c>
      <c r="B52" s="5" t="s">
        <v>25</v>
      </c>
      <c r="C52" s="5">
        <f>1089.21</f>
        <v>1089.21</v>
      </c>
      <c r="D52" s="5">
        <v>1100</v>
      </c>
      <c r="E52" s="14"/>
    </row>
    <row r="53" spans="1:5" ht="16.5" customHeight="1">
      <c r="A53" s="3" t="s">
        <v>64</v>
      </c>
      <c r="B53" s="5" t="s">
        <v>107</v>
      </c>
      <c r="C53" s="5">
        <v>0</v>
      </c>
      <c r="D53" s="5">
        <v>1000</v>
      </c>
      <c r="E53" s="13"/>
    </row>
    <row r="54" spans="1:5" ht="16.5" customHeight="1">
      <c r="A54" s="3" t="s">
        <v>112</v>
      </c>
      <c r="B54" s="5" t="s">
        <v>22</v>
      </c>
      <c r="C54" s="5">
        <f>1397.61+672+4876.74+427+0.01</f>
        <v>7373.36</v>
      </c>
      <c r="D54" s="5">
        <v>7450</v>
      </c>
      <c r="E54" s="13"/>
    </row>
    <row r="55" spans="1:5" ht="16.5" customHeight="1">
      <c r="A55" s="3"/>
      <c r="B55" s="5"/>
      <c r="C55" s="18">
        <f>SUM(C49:C54)</f>
        <v>12184.72</v>
      </c>
      <c r="D55" s="18">
        <f>SUM(D49:D54)</f>
        <v>13070</v>
      </c>
      <c r="E55" s="14"/>
    </row>
    <row r="56" spans="1:5" ht="16.5" customHeight="1">
      <c r="A56" s="7"/>
      <c r="B56" s="5"/>
      <c r="D56" s="5"/>
      <c r="E56" s="14"/>
    </row>
    <row r="57" spans="1:5" ht="16.5" customHeight="1">
      <c r="A57" s="3"/>
      <c r="B57" s="5" t="s">
        <v>89</v>
      </c>
      <c r="D57" s="5"/>
      <c r="E57" s="14"/>
    </row>
    <row r="58" spans="1:5" ht="16.5" customHeight="1">
      <c r="A58" s="9"/>
      <c r="D58" s="5"/>
      <c r="E58" s="14"/>
    </row>
    <row r="59" spans="1:5" ht="16.5" customHeight="1">
      <c r="A59" s="10">
        <v>0.04306712962962963</v>
      </c>
      <c r="B59" s="11" t="s">
        <v>90</v>
      </c>
      <c r="D59" s="5"/>
      <c r="E59" s="14"/>
    </row>
    <row r="60" spans="1:5" ht="16.5" customHeight="1">
      <c r="A60" s="4" t="s">
        <v>12</v>
      </c>
      <c r="B60" s="3" t="s">
        <v>91</v>
      </c>
      <c r="C60" s="31">
        <v>20761.29</v>
      </c>
      <c r="D60" s="31">
        <v>20800</v>
      </c>
      <c r="E60" s="14"/>
    </row>
    <row r="61" spans="1:5" ht="16.5" customHeight="1">
      <c r="A61" s="4" t="s">
        <v>39</v>
      </c>
      <c r="B61" s="3" t="s">
        <v>102</v>
      </c>
      <c r="C61" s="31">
        <v>1232.69</v>
      </c>
      <c r="D61" s="31">
        <v>1232.69</v>
      </c>
      <c r="E61" s="14"/>
    </row>
    <row r="62" spans="1:5" ht="16.5" customHeight="1">
      <c r="A62" s="4" t="s">
        <v>65</v>
      </c>
      <c r="B62" s="3" t="s">
        <v>103</v>
      </c>
      <c r="C62" s="31">
        <v>1597.95</v>
      </c>
      <c r="D62" s="31">
        <v>1600</v>
      </c>
      <c r="E62" s="14"/>
    </row>
    <row r="63" spans="1:5" ht="16.5" customHeight="1">
      <c r="A63" s="4" t="s">
        <v>122</v>
      </c>
      <c r="B63" s="3" t="s">
        <v>105</v>
      </c>
      <c r="D63" s="5">
        <v>10000</v>
      </c>
      <c r="E63" s="13"/>
    </row>
    <row r="64" spans="4:5" ht="16.5" customHeight="1">
      <c r="D64" s="5"/>
      <c r="E64" s="13"/>
    </row>
    <row r="65" spans="1:5" ht="16.5" customHeight="1">
      <c r="A65" s="3"/>
      <c r="C65" s="13">
        <f>SUM(C60:C62)</f>
        <v>23591.93</v>
      </c>
      <c r="D65" s="13">
        <f>SUM(D60:D63)</f>
        <v>33632.69</v>
      </c>
      <c r="E65" s="13"/>
    </row>
    <row r="66" spans="3:4" ht="16.5" customHeight="1">
      <c r="C66" s="15"/>
      <c r="D66" s="15"/>
    </row>
    <row r="67" spans="1:4" ht="16.5" customHeight="1">
      <c r="A67" s="9">
        <v>0.04375</v>
      </c>
      <c r="B67" s="3" t="s">
        <v>66</v>
      </c>
      <c r="D67" s="5"/>
    </row>
    <row r="68" spans="1:4" ht="16.5" customHeight="1">
      <c r="A68" s="9"/>
      <c r="D68" s="5"/>
    </row>
    <row r="69" spans="1:4" ht="16.5" customHeight="1">
      <c r="A69" s="10">
        <v>0.04376157407407408</v>
      </c>
      <c r="B69" s="11" t="s">
        <v>67</v>
      </c>
      <c r="D69" s="5"/>
    </row>
    <row r="70" spans="1:4" ht="16.5" customHeight="1">
      <c r="A70" s="10" t="s">
        <v>15</v>
      </c>
      <c r="B70" s="3" t="s">
        <v>7</v>
      </c>
      <c r="C70" s="18">
        <v>3200</v>
      </c>
      <c r="D70" s="18">
        <v>2300</v>
      </c>
    </row>
    <row r="71" spans="1:4" ht="16.5" customHeight="1">
      <c r="A71" s="10" t="s">
        <v>124</v>
      </c>
      <c r="B71" s="3" t="s">
        <v>123</v>
      </c>
      <c r="C71" s="13"/>
      <c r="D71" s="13"/>
    </row>
    <row r="72" ht="16.5" customHeight="1">
      <c r="D72" s="5"/>
    </row>
    <row r="73" ht="16.5" customHeight="1">
      <c r="D73" s="5"/>
    </row>
    <row r="74" spans="1:4" ht="16.5" customHeight="1">
      <c r="A74" s="9">
        <v>0.044444444444444446</v>
      </c>
      <c r="B74" s="3" t="s">
        <v>32</v>
      </c>
      <c r="D74" s="5"/>
    </row>
    <row r="75" spans="1:4" ht="16.5" customHeight="1">
      <c r="A75" s="9"/>
      <c r="D75" s="5"/>
    </row>
    <row r="76" spans="1:4" ht="16.5" customHeight="1">
      <c r="A76" s="10">
        <v>0.04445601851851852</v>
      </c>
      <c r="B76" s="11" t="s">
        <v>28</v>
      </c>
      <c r="D76" s="5"/>
    </row>
    <row r="77" spans="1:4" ht="16.5" customHeight="1">
      <c r="A77" s="10" t="s">
        <v>58</v>
      </c>
      <c r="B77" s="3" t="s">
        <v>119</v>
      </c>
      <c r="C77" s="5">
        <f>1000</f>
        <v>1000</v>
      </c>
      <c r="D77" s="5">
        <v>1000</v>
      </c>
    </row>
    <row r="78" spans="1:4" ht="16.5" customHeight="1">
      <c r="A78" s="10" t="s">
        <v>68</v>
      </c>
      <c r="B78" s="3" t="s">
        <v>120</v>
      </c>
      <c r="C78" s="32">
        <v>4746.8</v>
      </c>
      <c r="D78" s="5">
        <f>80%*D16</f>
        <v>9600</v>
      </c>
    </row>
    <row r="79" spans="1:4" ht="16.5" customHeight="1">
      <c r="A79" s="10" t="s">
        <v>69</v>
      </c>
      <c r="B79" s="3" t="s">
        <v>108</v>
      </c>
      <c r="C79" s="32">
        <v>2388.38</v>
      </c>
      <c r="D79" s="5">
        <v>2000</v>
      </c>
    </row>
    <row r="80" spans="1:4" ht="16.5" customHeight="1">
      <c r="A80" s="10" t="s">
        <v>70</v>
      </c>
      <c r="B80" s="3" t="s">
        <v>92</v>
      </c>
      <c r="C80" s="32">
        <v>4754.34</v>
      </c>
      <c r="D80" s="32">
        <v>4750</v>
      </c>
    </row>
    <row r="81" spans="1:4" ht="16.5" customHeight="1">
      <c r="A81" s="10" t="s">
        <v>71</v>
      </c>
      <c r="B81" s="3" t="s">
        <v>59</v>
      </c>
      <c r="C81" s="5">
        <v>9709.02</v>
      </c>
      <c r="D81" s="5">
        <v>13767.31</v>
      </c>
    </row>
    <row r="82" spans="1:4" ht="16.5" customHeight="1">
      <c r="A82" s="10" t="s">
        <v>109</v>
      </c>
      <c r="B82" s="3" t="s">
        <v>121</v>
      </c>
      <c r="C82" s="5">
        <f>2330</f>
        <v>2330</v>
      </c>
      <c r="D82" s="5">
        <v>3000</v>
      </c>
    </row>
    <row r="83" spans="3:5" ht="16.5" customHeight="1">
      <c r="C83" s="13">
        <f>SUM(C77:C82)</f>
        <v>24928.54</v>
      </c>
      <c r="D83" s="13">
        <f>SUM(D77:D82)</f>
        <v>34117.31</v>
      </c>
      <c r="E83" s="14"/>
    </row>
    <row r="84" spans="4:5" ht="16.5" customHeight="1">
      <c r="D84" s="5"/>
      <c r="E84" s="14"/>
    </row>
    <row r="85" spans="1:5" ht="16.5" customHeight="1">
      <c r="A85" s="10">
        <v>0.043773148148148144</v>
      </c>
      <c r="B85" s="11" t="s">
        <v>30</v>
      </c>
      <c r="D85" s="5"/>
      <c r="E85" s="14"/>
    </row>
    <row r="86" spans="1:5" ht="16.5" customHeight="1">
      <c r="A86" s="4" t="s">
        <v>26</v>
      </c>
      <c r="B86" s="3" t="s">
        <v>94</v>
      </c>
      <c r="C86" s="5">
        <f>827.5+129</f>
        <v>956.5</v>
      </c>
      <c r="D86" s="5">
        <v>20000</v>
      </c>
      <c r="E86" s="14"/>
    </row>
    <row r="87" spans="1:5" ht="16.5" customHeight="1">
      <c r="A87" s="4" t="s">
        <v>49</v>
      </c>
      <c r="B87" s="3" t="s">
        <v>61</v>
      </c>
      <c r="D87" s="5">
        <v>1000</v>
      </c>
      <c r="E87" s="13"/>
    </row>
    <row r="88" spans="3:5" ht="16.5" customHeight="1">
      <c r="C88" s="13">
        <f>SUM(C86:C87)</f>
        <v>956.5</v>
      </c>
      <c r="D88" s="13">
        <f>SUM(D86:D87)</f>
        <v>21000</v>
      </c>
      <c r="E88" s="14"/>
    </row>
    <row r="89" spans="1:5" ht="16.5" customHeight="1">
      <c r="A89" s="10">
        <v>0.04378472222222222</v>
      </c>
      <c r="B89" s="11" t="s">
        <v>51</v>
      </c>
      <c r="D89" s="5"/>
      <c r="E89" s="14"/>
    </row>
    <row r="90" spans="1:4" ht="16.5" customHeight="1">
      <c r="A90" s="4" t="s">
        <v>27</v>
      </c>
      <c r="B90" s="3" t="s">
        <v>52</v>
      </c>
      <c r="C90" s="19"/>
      <c r="D90" s="19"/>
    </row>
    <row r="91" spans="1:4" ht="16.5" customHeight="1">
      <c r="A91" s="4" t="s">
        <v>29</v>
      </c>
      <c r="B91" s="3" t="s">
        <v>53</v>
      </c>
      <c r="C91" s="19">
        <f>894.48+489.61</f>
        <v>1384.0900000000001</v>
      </c>
      <c r="D91" s="19">
        <v>1552.19</v>
      </c>
    </row>
    <row r="92" spans="3:5" ht="16.5" customHeight="1">
      <c r="C92" s="20">
        <f>SUM(C90:C91)</f>
        <v>1384.0900000000001</v>
      </c>
      <c r="D92" s="20">
        <f>SUM(D90:D91)</f>
        <v>1552.19</v>
      </c>
      <c r="E92" s="17"/>
    </row>
    <row r="93" spans="1:4" ht="16.5" customHeight="1">
      <c r="A93" s="10">
        <v>0.0437962962962963</v>
      </c>
      <c r="B93" s="11" t="s">
        <v>54</v>
      </c>
      <c r="D93" s="5"/>
    </row>
    <row r="94" spans="1:5" ht="16.5" customHeight="1">
      <c r="A94" s="4" t="s">
        <v>55</v>
      </c>
      <c r="B94" s="3" t="s">
        <v>93</v>
      </c>
      <c r="C94" s="18">
        <f>279+339</f>
        <v>618</v>
      </c>
      <c r="D94" s="18">
        <v>700</v>
      </c>
      <c r="E94" s="14"/>
    </row>
    <row r="95" spans="3:4" ht="16.5" customHeight="1">
      <c r="C95" s="18"/>
      <c r="D95" s="18"/>
    </row>
    <row r="96" spans="2:4" ht="16.5" customHeight="1">
      <c r="B96" s="11" t="s">
        <v>110</v>
      </c>
      <c r="C96" s="18"/>
      <c r="D96" s="18"/>
    </row>
    <row r="97" spans="2:4" ht="16.5" customHeight="1">
      <c r="B97" s="3" t="s">
        <v>111</v>
      </c>
      <c r="D97" s="5"/>
    </row>
    <row r="98" spans="1:5" ht="16.5" customHeight="1">
      <c r="A98" s="10"/>
      <c r="B98" s="11"/>
      <c r="C98" s="3"/>
      <c r="E98" s="14"/>
    </row>
    <row r="99" spans="4:5" ht="16.5" customHeight="1">
      <c r="D99" s="5"/>
      <c r="E99" s="14"/>
    </row>
    <row r="100" spans="1:5" ht="16.5" customHeight="1">
      <c r="A100" s="9">
        <v>0.044444444444444446</v>
      </c>
      <c r="B100" s="3" t="s">
        <v>56</v>
      </c>
      <c r="D100" s="5"/>
      <c r="E100" s="14"/>
    </row>
    <row r="101" spans="1:5" ht="16.5" customHeight="1">
      <c r="A101" s="9"/>
      <c r="D101" s="5"/>
      <c r="E101" s="13"/>
    </row>
    <row r="102" spans="1:5" ht="16.5" customHeight="1">
      <c r="A102" s="10">
        <v>0.04445601851851852</v>
      </c>
      <c r="B102" s="11" t="s">
        <v>57</v>
      </c>
      <c r="D102" s="5"/>
      <c r="E102" s="14"/>
    </row>
    <row r="103" spans="1:5" ht="16.5" customHeight="1">
      <c r="A103" s="10" t="s">
        <v>58</v>
      </c>
      <c r="B103" s="3" t="s">
        <v>57</v>
      </c>
      <c r="C103" s="18">
        <v>2409.9</v>
      </c>
      <c r="D103" s="18">
        <v>3000</v>
      </c>
      <c r="E103" s="14"/>
    </row>
    <row r="104" spans="3:5" ht="16.5" customHeight="1">
      <c r="C104" s="13"/>
      <c r="D104" s="13"/>
      <c r="E104" s="14"/>
    </row>
    <row r="105" spans="2:5" ht="16.5" customHeight="1">
      <c r="B105" s="3" t="s">
        <v>81</v>
      </c>
      <c r="C105" s="18">
        <f>4538.08+128.1+13014.71</f>
        <v>17680.89</v>
      </c>
      <c r="D105" s="18">
        <v>18000</v>
      </c>
      <c r="E105" s="20"/>
    </row>
    <row r="106" spans="3:4" ht="16.5" customHeight="1">
      <c r="C106" s="18"/>
      <c r="D106" s="18"/>
    </row>
    <row r="107" spans="1:4" ht="16.5" customHeight="1">
      <c r="A107" s="7" t="s">
        <v>96</v>
      </c>
      <c r="B107" s="5"/>
      <c r="D107" s="18"/>
    </row>
    <row r="108" spans="1:4" ht="16.5" customHeight="1">
      <c r="A108" s="7"/>
      <c r="B108" s="5"/>
      <c r="D108" s="18"/>
    </row>
    <row r="109" spans="1:4" ht="16.5" customHeight="1">
      <c r="A109" s="3"/>
      <c r="B109" s="3" t="s">
        <v>97</v>
      </c>
      <c r="D109" s="18"/>
    </row>
    <row r="110" spans="1:4" ht="16.5" customHeight="1">
      <c r="A110" s="3"/>
      <c r="B110" s="5"/>
      <c r="D110" s="18"/>
    </row>
    <row r="111" spans="1:4" ht="16.5" customHeight="1">
      <c r="A111" s="3"/>
      <c r="B111" s="11" t="s">
        <v>98</v>
      </c>
      <c r="D111" s="18"/>
    </row>
    <row r="112" spans="1:4" ht="16.5" customHeight="1">
      <c r="A112" s="3"/>
      <c r="B112" s="3" t="s">
        <v>99</v>
      </c>
      <c r="C112" s="5">
        <v>0</v>
      </c>
      <c r="D112" s="18">
        <v>0</v>
      </c>
    </row>
    <row r="113" spans="1:4" ht="16.5" customHeight="1">
      <c r="A113" s="3"/>
      <c r="B113" s="3" t="s">
        <v>100</v>
      </c>
      <c r="D113" s="18"/>
    </row>
    <row r="114" spans="1:4" ht="16.5" customHeight="1">
      <c r="A114" s="3"/>
      <c r="B114" s="3" t="s">
        <v>101</v>
      </c>
      <c r="D114" s="18"/>
    </row>
    <row r="115" ht="16.5" customHeight="1">
      <c r="D115" s="5"/>
    </row>
    <row r="116" spans="4:5" ht="16.5" customHeight="1">
      <c r="D116" s="5"/>
      <c r="E116" s="13"/>
    </row>
    <row r="117" spans="1:4" ht="16.5" customHeight="1">
      <c r="A117" s="22">
        <v>4</v>
      </c>
      <c r="B117" s="23" t="s">
        <v>76</v>
      </c>
      <c r="C117" s="21"/>
      <c r="D117" s="21"/>
    </row>
    <row r="118" spans="1:5" ht="16.5" customHeight="1">
      <c r="A118" s="22"/>
      <c r="B118" s="23"/>
      <c r="C118" s="21"/>
      <c r="D118" s="21"/>
      <c r="E118" s="14"/>
    </row>
    <row r="119" spans="1:5" ht="16.5" customHeight="1">
      <c r="A119" s="24">
        <v>0.1673611111111111</v>
      </c>
      <c r="B119" s="25" t="s">
        <v>72</v>
      </c>
      <c r="C119" s="21"/>
      <c r="D119" s="21"/>
      <c r="E119" s="14"/>
    </row>
    <row r="120" spans="1:4" ht="16.5" customHeight="1">
      <c r="A120" s="24"/>
      <c r="B120" s="25"/>
      <c r="C120" s="21"/>
      <c r="D120" s="21"/>
    </row>
    <row r="121" spans="1:5" ht="16.5" customHeight="1">
      <c r="A121" s="26">
        <v>0.1673726851851852</v>
      </c>
      <c r="B121" s="27" t="s">
        <v>73</v>
      </c>
      <c r="C121" s="21"/>
      <c r="D121" s="21"/>
      <c r="E121" s="14"/>
    </row>
    <row r="122" spans="1:5" ht="16.5" customHeight="1">
      <c r="A122" s="28" t="s">
        <v>75</v>
      </c>
      <c r="B122" s="25" t="s">
        <v>74</v>
      </c>
      <c r="C122" s="35">
        <v>3103</v>
      </c>
      <c r="D122" s="35">
        <v>4000</v>
      </c>
      <c r="E122" s="14"/>
    </row>
    <row r="123" spans="1:5" ht="16.5" customHeight="1">
      <c r="A123" s="29" t="s">
        <v>77</v>
      </c>
      <c r="B123" s="30" t="s">
        <v>82</v>
      </c>
      <c r="C123" s="18">
        <f>C37+C42+C47+C55+C65+C70+C83+C88+C92+C94+C103+C105+C122+C113+C71+C96+C114</f>
        <v>162839.93</v>
      </c>
      <c r="D123" s="18">
        <f>D37+D42+D47+D55+D65+D70+D83+D88+D92+D94+D103+D105+D122+D113+D71+D96+D114</f>
        <v>205260.64</v>
      </c>
      <c r="E123" s="14"/>
    </row>
    <row r="124" spans="1:5" ht="16.5" customHeight="1">
      <c r="A124" s="29"/>
      <c r="B124" s="30" t="s">
        <v>83</v>
      </c>
      <c r="C124" s="18"/>
      <c r="D124" s="18"/>
      <c r="E124" s="13"/>
    </row>
    <row r="125" spans="1:5" s="30" customFormat="1" ht="16.5" customHeight="1">
      <c r="A125" s="29" t="s">
        <v>78</v>
      </c>
      <c r="B125" s="30" t="s">
        <v>79</v>
      </c>
      <c r="C125" s="18">
        <f>C28-C123</f>
        <v>17912.03</v>
      </c>
      <c r="D125" s="18">
        <f>D28-D123</f>
        <v>0</v>
      </c>
      <c r="E125" s="13"/>
    </row>
    <row r="126" spans="1:6" ht="16.5" customHeight="1">
      <c r="A126" s="23"/>
      <c r="B126" s="23" t="s">
        <v>125</v>
      </c>
      <c r="C126" s="23"/>
      <c r="D126" s="23"/>
      <c r="E126" s="23"/>
      <c r="F126" s="23"/>
    </row>
    <row r="127" spans="1:6" ht="16.5" customHeight="1">
      <c r="A127" s="23" t="s">
        <v>126</v>
      </c>
      <c r="B127" s="23" t="s">
        <v>128</v>
      </c>
      <c r="C127" s="36">
        <f>C16</f>
        <v>5933.5</v>
      </c>
      <c r="D127" s="36">
        <f>D16</f>
        <v>12000</v>
      </c>
      <c r="E127" s="23"/>
      <c r="F127" s="23"/>
    </row>
    <row r="128" spans="1:6" ht="16.5" customHeight="1">
      <c r="A128" s="23" t="s">
        <v>127</v>
      </c>
      <c r="B128" s="23" t="s">
        <v>128</v>
      </c>
      <c r="C128" s="36">
        <f>C78</f>
        <v>4746.8</v>
      </c>
      <c r="D128" s="36">
        <f>D78</f>
        <v>9600</v>
      </c>
      <c r="E128" s="23"/>
      <c r="F128" s="23"/>
    </row>
    <row r="129" spans="1:6" ht="16.5" customHeight="1">
      <c r="A129" s="23"/>
      <c r="B129" s="23" t="s">
        <v>129</v>
      </c>
      <c r="C129" s="36">
        <f>C127-C128</f>
        <v>1186.6999999999998</v>
      </c>
      <c r="D129" s="36">
        <f>D127-D128</f>
        <v>2400</v>
      </c>
      <c r="E129" s="23"/>
      <c r="F129" s="23"/>
    </row>
    <row r="133" ht="16.5" customHeight="1">
      <c r="E133" s="17"/>
    </row>
    <row r="134" spans="4:5" ht="16.5" customHeight="1">
      <c r="D134" s="14"/>
      <c r="E134" s="17"/>
    </row>
    <row r="135" spans="4:5" ht="16.5" customHeight="1">
      <c r="D135" s="14"/>
      <c r="E135" s="17"/>
    </row>
    <row r="136" ht="16.5" customHeight="1">
      <c r="D136" s="14"/>
    </row>
    <row r="137" ht="16.5" customHeight="1">
      <c r="D137" s="14"/>
    </row>
    <row r="138" ht="16.5" customHeight="1">
      <c r="D138" s="14"/>
    </row>
    <row r="139" ht="16.5" customHeight="1">
      <c r="D139" s="14"/>
    </row>
    <row r="140" ht="16.5" customHeight="1">
      <c r="D140" s="14"/>
    </row>
    <row r="141" ht="16.5" customHeight="1">
      <c r="D141" s="14"/>
    </row>
    <row r="142" ht="16.5" customHeight="1">
      <c r="D142" s="14"/>
    </row>
    <row r="143" ht="16.5" customHeight="1">
      <c r="D143" s="14"/>
    </row>
    <row r="144" ht="16.5" customHeight="1">
      <c r="D144" s="14"/>
    </row>
    <row r="145" ht="16.5" customHeight="1">
      <c r="D145" s="14"/>
    </row>
    <row r="146" ht="16.5" customHeight="1">
      <c r="D146" s="14"/>
    </row>
    <row r="147" ht="16.5" customHeight="1">
      <c r="D147" s="14"/>
    </row>
    <row r="148" ht="16.5" customHeight="1">
      <c r="D148" s="14"/>
    </row>
    <row r="149" ht="16.5" customHeight="1">
      <c r="D149" s="14"/>
    </row>
    <row r="150" ht="16.5" customHeight="1">
      <c r="D150" s="14"/>
    </row>
    <row r="151" ht="16.5" customHeight="1">
      <c r="D151" s="14"/>
    </row>
    <row r="152" ht="16.5" customHeight="1">
      <c r="D152" s="14"/>
    </row>
    <row r="153" ht="16.5" customHeight="1">
      <c r="D153" s="14"/>
    </row>
    <row r="154" ht="16.5" customHeight="1">
      <c r="D154" s="14"/>
    </row>
    <row r="155" ht="16.5" customHeight="1">
      <c r="D155" s="14"/>
    </row>
    <row r="156" ht="16.5" customHeight="1">
      <c r="D156" s="14"/>
    </row>
    <row r="157" ht="16.5" customHeight="1">
      <c r="D157" s="14"/>
    </row>
    <row r="158" ht="16.5" customHeight="1">
      <c r="D158" s="14"/>
    </row>
    <row r="159" ht="16.5" customHeight="1">
      <c r="D159" s="14"/>
    </row>
    <row r="160" ht="16.5" customHeight="1">
      <c r="D160" s="14"/>
    </row>
    <row r="161" ht="16.5" customHeight="1">
      <c r="D161" s="14"/>
    </row>
    <row r="162" ht="16.5" customHeight="1">
      <c r="D162" s="14"/>
    </row>
    <row r="163" ht="16.5" customHeight="1">
      <c r="D163" s="14"/>
    </row>
    <row r="164" ht="16.5" customHeight="1">
      <c r="D164" s="14"/>
    </row>
    <row r="165" ht="16.5" customHeight="1">
      <c r="D165" s="14"/>
    </row>
    <row r="166" ht="16.5" customHeight="1">
      <c r="D166" s="14"/>
    </row>
    <row r="167" ht="16.5" customHeight="1">
      <c r="D167" s="14"/>
    </row>
    <row r="168" ht="16.5" customHeight="1">
      <c r="D168" s="14"/>
    </row>
    <row r="169" ht="16.5" customHeight="1">
      <c r="D169" s="14"/>
    </row>
    <row r="170" ht="16.5" customHeight="1">
      <c r="D170" s="14"/>
    </row>
    <row r="171" ht="16.5" customHeight="1">
      <c r="D171" s="14"/>
    </row>
    <row r="172" ht="16.5" customHeight="1">
      <c r="D172" s="14"/>
    </row>
    <row r="173" ht="16.5" customHeight="1">
      <c r="D173" s="14"/>
    </row>
    <row r="174" ht="16.5" customHeight="1">
      <c r="D174" s="14"/>
    </row>
    <row r="175" ht="16.5" customHeight="1">
      <c r="D175" s="14"/>
    </row>
    <row r="176" ht="16.5" customHeight="1">
      <c r="D176" s="14"/>
    </row>
    <row r="177" ht="16.5" customHeight="1">
      <c r="D177" s="14"/>
    </row>
    <row r="178" ht="16.5" customHeight="1">
      <c r="D178" s="14"/>
    </row>
    <row r="179" ht="16.5" customHeight="1">
      <c r="D179" s="14"/>
    </row>
    <row r="180" ht="16.5" customHeight="1">
      <c r="D180" s="14"/>
    </row>
    <row r="181" ht="16.5" customHeight="1">
      <c r="D181" s="14"/>
    </row>
    <row r="182" ht="16.5" customHeight="1">
      <c r="D182" s="14"/>
    </row>
    <row r="183" ht="16.5" customHeight="1">
      <c r="D183" s="14"/>
    </row>
    <row r="184" ht="16.5" customHeight="1">
      <c r="D184" s="14"/>
    </row>
    <row r="185" ht="16.5" customHeight="1">
      <c r="D185" s="14"/>
    </row>
    <row r="186" ht="16.5" customHeight="1">
      <c r="D186" s="14"/>
    </row>
    <row r="187" ht="16.5" customHeight="1">
      <c r="D187" s="14"/>
    </row>
    <row r="188" ht="16.5" customHeight="1">
      <c r="D188" s="14"/>
    </row>
    <row r="189" ht="16.5" customHeight="1">
      <c r="D189" s="14"/>
    </row>
    <row r="190" ht="16.5" customHeight="1">
      <c r="D190" s="14"/>
    </row>
    <row r="191" ht="16.5" customHeight="1">
      <c r="D191" s="14"/>
    </row>
    <row r="192" ht="16.5" customHeight="1">
      <c r="D192" s="14"/>
    </row>
    <row r="193" ht="16.5" customHeight="1">
      <c r="D193" s="14"/>
    </row>
    <row r="194" ht="16.5" customHeight="1">
      <c r="D194" s="14"/>
    </row>
    <row r="195" ht="16.5" customHeight="1">
      <c r="D195" s="14"/>
    </row>
    <row r="196" ht="16.5" customHeight="1">
      <c r="D196" s="14"/>
    </row>
    <row r="197" ht="16.5" customHeight="1">
      <c r="D197" s="14"/>
    </row>
    <row r="198" ht="16.5" customHeight="1">
      <c r="D198" s="14"/>
    </row>
    <row r="199" ht="16.5" customHeight="1">
      <c r="D199" s="14"/>
    </row>
    <row r="200" ht="16.5" customHeight="1">
      <c r="D200" s="14"/>
    </row>
    <row r="201" ht="16.5" customHeight="1">
      <c r="D201" s="14"/>
    </row>
    <row r="202" ht="16.5" customHeight="1">
      <c r="D202" s="14"/>
    </row>
    <row r="203" ht="16.5" customHeight="1">
      <c r="D203" s="14"/>
    </row>
    <row r="204" ht="16.5" customHeight="1">
      <c r="D204" s="14"/>
    </row>
    <row r="205" ht="16.5" customHeight="1">
      <c r="D205" s="14"/>
    </row>
    <row r="206" ht="16.5" customHeight="1">
      <c r="D206" s="14"/>
    </row>
    <row r="207" ht="16.5" customHeight="1">
      <c r="D207" s="14"/>
    </row>
    <row r="208" ht="16.5" customHeight="1">
      <c r="D208" s="14"/>
    </row>
    <row r="209" ht="16.5" customHeight="1">
      <c r="D209" s="14"/>
    </row>
    <row r="210" ht="16.5" customHeight="1">
      <c r="D210" s="14"/>
    </row>
    <row r="211" ht="16.5" customHeight="1">
      <c r="D211" s="14"/>
    </row>
    <row r="212" ht="16.5" customHeight="1">
      <c r="D212" s="14"/>
    </row>
    <row r="213" ht="16.5" customHeight="1">
      <c r="D213" s="14"/>
    </row>
    <row r="214" ht="16.5" customHeight="1">
      <c r="D214" s="14"/>
    </row>
    <row r="215" ht="16.5" customHeight="1">
      <c r="D215" s="14"/>
    </row>
    <row r="216" ht="16.5" customHeight="1">
      <c r="D216" s="14"/>
    </row>
    <row r="217" ht="16.5" customHeight="1">
      <c r="D217" s="14"/>
    </row>
    <row r="218" ht="16.5" customHeight="1">
      <c r="D218" s="14"/>
    </row>
    <row r="219" ht="16.5" customHeight="1">
      <c r="D219" s="14"/>
    </row>
    <row r="220" ht="16.5" customHeight="1">
      <c r="D220" s="14"/>
    </row>
    <row r="221" ht="16.5" customHeight="1">
      <c r="D221" s="14"/>
    </row>
    <row r="222" ht="16.5" customHeight="1">
      <c r="D222" s="14"/>
    </row>
    <row r="223" ht="16.5" customHeight="1">
      <c r="D223" s="14"/>
    </row>
    <row r="224" ht="16.5" customHeight="1">
      <c r="D224" s="14"/>
    </row>
    <row r="225" ht="16.5" customHeight="1">
      <c r="D225" s="14"/>
    </row>
    <row r="226" ht="16.5" customHeight="1">
      <c r="D226" s="14"/>
    </row>
    <row r="227" ht="16.5" customHeight="1">
      <c r="D227" s="14"/>
    </row>
    <row r="228" ht="16.5" customHeight="1">
      <c r="D228" s="14"/>
    </row>
    <row r="229" ht="16.5" customHeight="1">
      <c r="D229" s="14"/>
    </row>
    <row r="230" ht="16.5" customHeight="1">
      <c r="D230" s="14"/>
    </row>
    <row r="231" ht="16.5" customHeight="1">
      <c r="D231" s="14"/>
    </row>
    <row r="232" ht="16.5" customHeight="1">
      <c r="D232" s="14"/>
    </row>
    <row r="233" ht="16.5" customHeight="1">
      <c r="D233" s="14"/>
    </row>
    <row r="234" ht="16.5" customHeight="1">
      <c r="D234" s="14"/>
    </row>
    <row r="235" ht="16.5" customHeight="1">
      <c r="D235" s="14"/>
    </row>
    <row r="236" ht="16.5" customHeight="1">
      <c r="D236" s="14"/>
    </row>
    <row r="237" ht="16.5" customHeight="1">
      <c r="D237" s="14"/>
    </row>
    <row r="238" ht="16.5" customHeight="1">
      <c r="D238" s="14"/>
    </row>
    <row r="239" ht="16.5" customHeight="1">
      <c r="D239" s="14"/>
    </row>
    <row r="240" ht="16.5" customHeight="1">
      <c r="D240" s="14"/>
    </row>
    <row r="241" ht="16.5" customHeight="1">
      <c r="D241" s="14"/>
    </row>
    <row r="242" ht="16.5" customHeight="1">
      <c r="D242" s="14"/>
    </row>
    <row r="243" ht="16.5" customHeight="1">
      <c r="D243" s="14"/>
    </row>
    <row r="244" ht="16.5" customHeight="1">
      <c r="D244" s="14"/>
    </row>
    <row r="245" ht="16.5" customHeight="1">
      <c r="D245" s="14"/>
    </row>
    <row r="246" ht="16.5" customHeight="1">
      <c r="D246" s="14"/>
    </row>
    <row r="247" ht="16.5" customHeight="1">
      <c r="D247" s="14"/>
    </row>
    <row r="248" ht="16.5" customHeight="1">
      <c r="D248" s="14"/>
    </row>
    <row r="249" ht="16.5" customHeight="1">
      <c r="D249" s="14"/>
    </row>
    <row r="250" ht="16.5" customHeight="1">
      <c r="D250" s="14"/>
    </row>
    <row r="251" ht="16.5" customHeight="1">
      <c r="D251" s="14"/>
    </row>
    <row r="252" ht="16.5" customHeight="1">
      <c r="D252" s="14"/>
    </row>
    <row r="253" ht="16.5" customHeight="1">
      <c r="D253" s="14"/>
    </row>
    <row r="254" ht="16.5" customHeight="1">
      <c r="D254" s="14"/>
    </row>
    <row r="255" ht="16.5" customHeight="1">
      <c r="D255" s="14"/>
    </row>
    <row r="256" ht="16.5" customHeight="1">
      <c r="D256" s="14"/>
    </row>
    <row r="257" ht="16.5" customHeight="1">
      <c r="D257" s="14"/>
    </row>
    <row r="258" ht="16.5" customHeight="1">
      <c r="D258" s="14"/>
    </row>
    <row r="259" ht="16.5" customHeight="1">
      <c r="D259" s="14"/>
    </row>
    <row r="260" ht="16.5" customHeight="1">
      <c r="D260" s="14"/>
    </row>
    <row r="261" ht="16.5" customHeight="1">
      <c r="D261" s="14"/>
    </row>
    <row r="262" ht="16.5" customHeight="1">
      <c r="D262" s="14"/>
    </row>
    <row r="263" ht="16.5" customHeight="1">
      <c r="D263" s="14"/>
    </row>
    <row r="264" ht="16.5" customHeight="1">
      <c r="D264" s="14"/>
    </row>
    <row r="265" ht="16.5" customHeight="1">
      <c r="D265" s="14"/>
    </row>
    <row r="266" ht="16.5" customHeight="1">
      <c r="D266" s="14"/>
    </row>
    <row r="267" ht="16.5" customHeight="1">
      <c r="D267" s="14"/>
    </row>
    <row r="268" ht="16.5" customHeight="1">
      <c r="D268" s="14"/>
    </row>
    <row r="269" ht="16.5" customHeight="1">
      <c r="D269" s="14"/>
    </row>
    <row r="270" ht="16.5" customHeight="1">
      <c r="D270" s="14"/>
    </row>
    <row r="271" ht="16.5" customHeight="1">
      <c r="D271" s="14"/>
    </row>
    <row r="272" ht="16.5" customHeight="1">
      <c r="D272" s="14"/>
    </row>
    <row r="273" ht="16.5" customHeight="1">
      <c r="D273" s="14"/>
    </row>
    <row r="274" ht="16.5" customHeight="1">
      <c r="D274" s="14"/>
    </row>
    <row r="275" ht="16.5" customHeight="1">
      <c r="D275" s="14"/>
    </row>
    <row r="276" ht="16.5" customHeight="1">
      <c r="D276" s="14"/>
    </row>
    <row r="277" ht="16.5" customHeight="1">
      <c r="D277" s="14"/>
    </row>
    <row r="278" ht="16.5" customHeight="1">
      <c r="D278" s="14"/>
    </row>
    <row r="279" ht="16.5" customHeight="1">
      <c r="D279" s="14"/>
    </row>
    <row r="280" ht="16.5" customHeight="1">
      <c r="D280" s="14"/>
    </row>
    <row r="281" ht="16.5" customHeight="1">
      <c r="D281" s="14"/>
    </row>
  </sheetData>
  <sheetProtection/>
  <printOptions gridLines="1"/>
  <pageMargins left="0.7874015748031497" right="0.43" top="0.984251968503937" bottom="0.984251968503937" header="0.5118110236220472" footer="0.5118110236220472"/>
  <pageSetup horizontalDpi="600" verticalDpi="600" orientation="landscape" paperSize="9" scale="77" r:id="rId1"/>
  <rowBreaks count="4" manualBreakCount="4">
    <brk id="29" max="5" man="1"/>
    <brk id="55" max="5" man="1"/>
    <brk id="84" max="5" man="1"/>
    <brk id="1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Utente</cp:lastModifiedBy>
  <cp:lastPrinted>2021-12-14T12:32:27Z</cp:lastPrinted>
  <dcterms:created xsi:type="dcterms:W3CDTF">2006-05-30T08:05:34Z</dcterms:created>
  <dcterms:modified xsi:type="dcterms:W3CDTF">2023-01-30T12:17:30Z</dcterms:modified>
  <cp:category/>
  <cp:version/>
  <cp:contentType/>
  <cp:contentStatus/>
</cp:coreProperties>
</file>